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<sst xmlns="http://schemas.openxmlformats.org/spreadsheetml/2006/main" count="140" uniqueCount="127">
  <si>
    <t>Note 3: Extraordinary items</t>
  </si>
  <si>
    <t>Note 4: Taxation</t>
  </si>
  <si>
    <t>Note 5: Pre-acquisition Profit / Losses</t>
  </si>
  <si>
    <t xml:space="preserve">ECR </t>
  </si>
  <si>
    <t>Term loan</t>
  </si>
  <si>
    <t>There were no outstanding foreign currency contracts as at the date of this announcement.</t>
  </si>
  <si>
    <t>There were no material litigation as at the date of this announcement.</t>
  </si>
  <si>
    <t>Note 6 : Profit on Sales of Investments and/ or Properties</t>
  </si>
  <si>
    <t>There is no major seasonal influence for the current quarter under review.</t>
  </si>
  <si>
    <t>Malaysia</t>
  </si>
  <si>
    <t>Hong Kong (S.A.R)</t>
  </si>
  <si>
    <t>Turnover</t>
  </si>
  <si>
    <t>RM'000</t>
  </si>
  <si>
    <t>Total</t>
  </si>
  <si>
    <t>TA WIN HOLDINGS BERHAD (Company No. 291592-U)</t>
  </si>
  <si>
    <t>NOTES</t>
  </si>
  <si>
    <t>Deferred tax</t>
  </si>
  <si>
    <t>No of ordinary</t>
  </si>
  <si>
    <t>Consideration</t>
  </si>
  <si>
    <t>shares alloted</t>
  </si>
  <si>
    <t>paid-up-capital</t>
  </si>
  <si>
    <t>Subscribers' shares</t>
  </si>
  <si>
    <t>Issued at approx.</t>
  </si>
  <si>
    <t>RM1.18 per share</t>
  </si>
  <si>
    <t xml:space="preserve"> pursuant to acquisition</t>
  </si>
  <si>
    <t>of Ta Win Industries (M)</t>
  </si>
  <si>
    <t>Sdn Bhd (Ta Win).</t>
  </si>
  <si>
    <t>Rights Issue of approx.</t>
  </si>
  <si>
    <t>100 new Ta Win Holdings</t>
  </si>
  <si>
    <t>Bhd ( TWHB) for every 768</t>
  </si>
  <si>
    <t>TWHB shares held at</t>
  </si>
  <si>
    <t>RM1.50 per share</t>
  </si>
  <si>
    <t>There were no issuance and repayment of debts and equity securities, share buy-backs, share cancellation,</t>
  </si>
  <si>
    <t>shares held as treasury shares and resale of treasury shares during the current financial period ended</t>
  </si>
  <si>
    <t>Total Assets Employed</t>
  </si>
  <si>
    <t>Year to date</t>
  </si>
  <si>
    <t xml:space="preserve">(1) Proforma I </t>
  </si>
  <si>
    <t>(a) acquisitions of the entire issued and paid-up-capital of Ta Win, comprising 8,000,000</t>
  </si>
  <si>
    <t xml:space="preserve">      ordinary shares of RM1.00 each at a purchase consideration of RM35,623,092 to be satisfied by an issue of</t>
  </si>
  <si>
    <t xml:space="preserve">      30,081,998 new ordinary shares of RM1.00 each in TWHB at an issue price of approximately</t>
  </si>
  <si>
    <t xml:space="preserve">      RM1.18 per share credited as fully paid-up;</t>
  </si>
  <si>
    <t xml:space="preserve">      The purchase consideration was arrived at based on the audited Net Tangible Assets (NTA) of Ta Win </t>
  </si>
  <si>
    <t xml:space="preserve">      as at 31 December, 1998 of RM30,717,426 and adjusting for revaluation surplus of RM4,905,666;</t>
  </si>
  <si>
    <t>(b) acquisitions of the entire issued and paid-up capital of Twin Industrial (HK) Company Limited (Twin) comprising</t>
  </si>
  <si>
    <t>(2) Proforma II</t>
  </si>
  <si>
    <t>TWHB at an issue price of RM1.50 per share on the basis of approximately 100 new ordinary shares of RM1.00</t>
  </si>
  <si>
    <t>each for every existing 768 ordinary shares held upon completion of the acquisitions of  Ta Win and Twin.</t>
  </si>
  <si>
    <t>(3) Proforma III</t>
  </si>
  <si>
    <t xml:space="preserve">Proforma II incorporates Proforma I and the right issue of 3,918,000 new ordinary shares of RM1.00 each by  </t>
  </si>
  <si>
    <t xml:space="preserve">a. Short term borrowings </t>
  </si>
  <si>
    <t xml:space="preserve">b. Long term borrowings </t>
  </si>
  <si>
    <t>Secured</t>
  </si>
  <si>
    <t>Unsecured</t>
  </si>
  <si>
    <t>Proforma III incorporates Proforma II and the followings:</t>
  </si>
  <si>
    <t>(a) public issue of 6,000,000 new ordinary shares of RM1.00 each by TWHB at an issue price of RM1.50 per share;</t>
  </si>
  <si>
    <t>(b) estimated listing expenses of RM1,500,000 is written-off against the share premium reserve.</t>
  </si>
  <si>
    <t>RM'000</t>
  </si>
  <si>
    <t xml:space="preserve">Public issue to Malaysian </t>
  </si>
  <si>
    <t xml:space="preserve">and business associates </t>
  </si>
  <si>
    <t>of TWHB at an issue price</t>
  </si>
  <si>
    <t>of RM1.50</t>
  </si>
  <si>
    <t>public, eligible employees,</t>
  </si>
  <si>
    <t xml:space="preserve">On 15 August, 2000, the Company with its enlarged issued and paid-up-capital of RM40,000,000, comprising </t>
  </si>
  <si>
    <t>40,000,000 ordinary shares of RM1.00 was listed on the Second Board of the KLSE.</t>
  </si>
  <si>
    <t>Profit/(loss) before tax</t>
  </si>
  <si>
    <t>Major geographical segments:</t>
  </si>
  <si>
    <t>Note 2: Exceptional items</t>
  </si>
  <si>
    <t>Note 7 : Purchases or Disposal of Quoted  Securities</t>
  </si>
  <si>
    <t>Note 8  : Changes in Composition of Company/ Group</t>
  </si>
  <si>
    <t>Note 9 : Corporate Proposals</t>
  </si>
  <si>
    <t>Note 10 : Seasonal or Cyclical Factors</t>
  </si>
  <si>
    <t>Note 11 : Issuance or Repayments of Debts and Equity Securities</t>
  </si>
  <si>
    <t>Note 12  : Group Borrowings and Debts Securities</t>
  </si>
  <si>
    <t>Note 13 : Contigent Liabilities</t>
  </si>
  <si>
    <t>Note 14 : Financial Instruments</t>
  </si>
  <si>
    <t>Note15 : Material Litigation</t>
  </si>
  <si>
    <t>Note 16 : Segmental Reporting</t>
  </si>
  <si>
    <t>Note 17 : Comparison with Preceding Quarter's Result</t>
  </si>
  <si>
    <t>Note 19  : Current year Prospects</t>
  </si>
  <si>
    <t>Note 21 : Dividend</t>
  </si>
  <si>
    <t>Note 1 : Accounting Policies</t>
  </si>
  <si>
    <t>Date of allotment</t>
  </si>
  <si>
    <t>Par value (RM)</t>
  </si>
  <si>
    <t>Note 18 : Review of Performace</t>
  </si>
  <si>
    <t>Note 22  : Comparative figures for consolidated balance sheet</t>
  </si>
  <si>
    <t>There was no exceptional item in the quarterly financial period under review.</t>
  </si>
  <si>
    <t>There was no extraordinary item in the quarterly financial period under review.</t>
  </si>
  <si>
    <t>The changes in the Group structure are as follow:</t>
  </si>
  <si>
    <t>Breakdown of group borrowings are as follow:</t>
  </si>
  <si>
    <t xml:space="preserve">Overall, the group recorded a satisfactory results during the period under review, of which </t>
  </si>
  <si>
    <t>(c)  all inter company balances have been eliminated in arriving at the performa consolidated balance sheets.</t>
  </si>
  <si>
    <t xml:space="preserve">      10,000 ordinary shares of HK$1.00 each for a cash consideration of RM1.00 only after taking into consideration</t>
  </si>
  <si>
    <t xml:space="preserve">      the audited negative NTA of Twin as at 31 December, 1998;</t>
  </si>
  <si>
    <t>For comparison purposes, the consolidated balance sheets incorporated the followings:</t>
  </si>
  <si>
    <t>31 December, 2000</t>
  </si>
  <si>
    <t>There were no sales of investments or properties for the current financial period ended 31 December, 2000</t>
  </si>
  <si>
    <t>There was no purchase or disposal of quoted securities for the current financial period ended 31 December, 2000.</t>
  </si>
  <si>
    <r>
      <t xml:space="preserve">31 December, 2000, except for those stated in </t>
    </r>
    <r>
      <rPr>
        <b/>
        <sz val="10"/>
        <rFont val="Times New Roman"/>
        <family val="1"/>
      </rPr>
      <t>Note 8</t>
    </r>
    <r>
      <rPr>
        <sz val="10"/>
        <rFont val="Times New Roman"/>
        <family val="1"/>
      </rPr>
      <t>.</t>
    </r>
  </si>
  <si>
    <t>compared with RM2.238 million in the preceding quarter ended 30 September, 2000.</t>
  </si>
  <si>
    <t>RM26.901million in the 3rd quarter 2000.</t>
  </si>
  <si>
    <t>The directors recommend a first and final tax exempt dividend of 2.5% amounting to RM1,000,000 in respect of the</t>
  </si>
  <si>
    <t>current financial year.</t>
  </si>
  <si>
    <t>computation and basis of consolidation as compared with those used in the preparation of the propectus</t>
  </si>
  <si>
    <t>dated  28 June, 2000, issued by the company.</t>
  </si>
  <si>
    <t>Provision for taxation</t>
  </si>
  <si>
    <t>31 December, 2000</t>
  </si>
  <si>
    <t>30 September, 2000</t>
  </si>
  <si>
    <t>30 June, 2000</t>
  </si>
  <si>
    <t>Total Issued &amp;</t>
  </si>
  <si>
    <t>Bankers' Acceptance</t>
  </si>
  <si>
    <t>Bank overdraft</t>
  </si>
  <si>
    <t>There were no contingent liabilities as at the date of this announcement except for the following:</t>
  </si>
  <si>
    <t>RM'000</t>
  </si>
  <si>
    <t>-transfer (from)/ to</t>
  </si>
  <si>
    <t>difference between depreciation and corresponding capital allowances.</t>
  </si>
  <si>
    <t>There were no pre-acquisition profits/ losses for the current fianancial period ended 31 December, 2000.</t>
  </si>
  <si>
    <t>Group profit before tax for the 4th quarter ended 31 December, 2000 was RM1.758 million</t>
  </si>
  <si>
    <t>The taxation provided in the prior year/periods was mainly due to the deferred taxation, of which was mainly in respect of timing</t>
  </si>
  <si>
    <t>was not affected by any transactions or events of materials or unusual nature.</t>
  </si>
  <si>
    <t>the Boad of Directors expect the outlook for the group in the coming year to be satisfactory.</t>
  </si>
  <si>
    <t>Despite growing concern of  slow down in the U.S and global economies, barring unforeseen circumstances</t>
  </si>
  <si>
    <t>Corporate guarantee in respect of credit facilities utilised by a subsidiary</t>
  </si>
  <si>
    <t>Group turnover in the 4th quarter 2000 was RM24.145 million compared to</t>
  </si>
  <si>
    <t>The fourth quarter financial statements have been prepared using the same accounting policies, method of</t>
  </si>
  <si>
    <t xml:space="preserve">Note 20 : Variance from Profit Forecast and Profit Guarantee </t>
  </si>
  <si>
    <t>Profit after tax (Forecast)</t>
  </si>
  <si>
    <t>Profit after tax (Actual)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</si>
</sst>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_);[Red]\(0\)"/>
    <numFmt numFmtId="180" formatCode="0_ ;[Red]\-0\ "/>
  </numFmts>
  <fonts count="7">
    <font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77" fontId="3" fillId="0" borderId="1" xfId="15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7" fontId="4" fillId="0" borderId="0" xfId="15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5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15" applyNumberFormat="1" applyFont="1" applyBorder="1" applyAlignment="1">
      <alignment/>
    </xf>
    <xf numFmtId="0" fontId="6" fillId="0" borderId="0" xfId="0" applyFont="1" applyAlignment="1">
      <alignment horizontal="right"/>
    </xf>
    <xf numFmtId="41" fontId="3" fillId="0" borderId="4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9" fontId="3" fillId="0" borderId="0" xfId="17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2000\Consol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COME%20STATEMENT%2031.12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1"/>
      <sheetName val="Chart2"/>
      <sheetName val="SHAREPRICE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Notes- Q4"/>
      <sheetName val="Conso CF"/>
      <sheetName val="FA-RS"/>
      <sheetName val="ConsoAdj"/>
      <sheetName val="FA-2000"/>
      <sheetName val="TWHB"/>
      <sheetName val="Grp Idx"/>
      <sheetName val="Ratio"/>
      <sheetName val="Tawin"/>
      <sheetName val="Tawin Idx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11">
        <row r="18">
          <cell r="E18">
            <v>13573.08</v>
          </cell>
        </row>
        <row r="37">
          <cell r="E37">
            <v>7.199999999999999</v>
          </cell>
        </row>
        <row r="39">
          <cell r="E39">
            <v>41.76</v>
          </cell>
        </row>
      </sheetData>
      <sheetData sheetId="13">
        <row r="120">
          <cell r="J120">
            <v>0</v>
          </cell>
        </row>
        <row r="136">
          <cell r="J136">
            <v>91</v>
          </cell>
        </row>
      </sheetData>
      <sheetData sheetId="14">
        <row r="120">
          <cell r="J120">
            <v>0</v>
          </cell>
        </row>
        <row r="136">
          <cell r="J136">
            <v>448</v>
          </cell>
        </row>
      </sheetData>
      <sheetData sheetId="15">
        <row r="56">
          <cell r="J56">
            <v>3450</v>
          </cell>
        </row>
        <row r="65">
          <cell r="C65">
            <v>11262</v>
          </cell>
        </row>
        <row r="66">
          <cell r="J66">
            <v>279</v>
          </cell>
        </row>
        <row r="67">
          <cell r="J67">
            <v>3783</v>
          </cell>
        </row>
        <row r="117">
          <cell r="J117">
            <v>-48</v>
          </cell>
        </row>
        <row r="118">
          <cell r="J118">
            <v>204</v>
          </cell>
        </row>
        <row r="123">
          <cell r="J123">
            <v>426.7946766234629</v>
          </cell>
        </row>
        <row r="139">
          <cell r="J139">
            <v>-1202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K46">
            <v>7628.479270726256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D45">
      <selection activeCell="G50" sqref="G50"/>
    </sheetView>
  </sheetViews>
  <sheetFormatPr defaultColWidth="9.00390625" defaultRowHeight="16.5"/>
  <cols>
    <col min="1" max="1" width="9.125" style="2" bestFit="1" customWidth="1"/>
    <col min="2" max="2" width="9.00390625" style="2" customWidth="1"/>
    <col min="3" max="3" width="15.875" style="2" customWidth="1"/>
    <col min="4" max="4" width="16.50390625" style="2" customWidth="1"/>
    <col min="5" max="5" width="18.50390625" style="2" customWidth="1"/>
    <col min="6" max="6" width="18.75390625" style="2" customWidth="1"/>
    <col min="7" max="7" width="11.625" style="2" customWidth="1"/>
    <col min="8" max="16384" width="9.00390625" style="2" customWidth="1"/>
  </cols>
  <sheetData>
    <row r="1" ht="14.25">
      <c r="A1" s="13" t="s">
        <v>14</v>
      </c>
    </row>
    <row r="2" ht="14.25">
      <c r="A2" s="13"/>
    </row>
    <row r="3" ht="14.25">
      <c r="A3" s="14" t="s">
        <v>15</v>
      </c>
    </row>
    <row r="5" ht="12.75">
      <c r="A5" s="3" t="s">
        <v>80</v>
      </c>
    </row>
    <row r="7" ht="12.75">
      <c r="A7" s="2" t="s">
        <v>123</v>
      </c>
    </row>
    <row r="8" ht="12.75">
      <c r="A8" s="2" t="s">
        <v>102</v>
      </c>
    </row>
    <row r="9" ht="12.75">
      <c r="A9" s="2" t="s">
        <v>103</v>
      </c>
    </row>
    <row r="11" ht="12.75">
      <c r="A11" s="3" t="s">
        <v>66</v>
      </c>
    </row>
    <row r="13" ht="12.75">
      <c r="A13" s="2" t="s">
        <v>85</v>
      </c>
    </row>
    <row r="15" ht="12.75">
      <c r="A15" s="3" t="s">
        <v>0</v>
      </c>
    </row>
    <row r="17" ht="12.75">
      <c r="A17" s="2" t="s">
        <v>86</v>
      </c>
    </row>
    <row r="19" ht="12.75">
      <c r="A19" s="3" t="s">
        <v>1</v>
      </c>
    </row>
    <row r="20" spans="1:6" ht="12.75">
      <c r="A20" s="3"/>
      <c r="C20" s="15" t="s">
        <v>13</v>
      </c>
      <c r="D20" s="15" t="s">
        <v>105</v>
      </c>
      <c r="E20" s="15" t="s">
        <v>106</v>
      </c>
      <c r="F20" s="15" t="s">
        <v>107</v>
      </c>
    </row>
    <row r="21" spans="3:6" ht="12.75">
      <c r="C21" s="15" t="s">
        <v>12</v>
      </c>
      <c r="D21" s="15" t="s">
        <v>12</v>
      </c>
      <c r="E21" s="15" t="s">
        <v>12</v>
      </c>
      <c r="F21" s="15" t="s">
        <v>12</v>
      </c>
    </row>
    <row r="22" ht="12.75">
      <c r="A22" s="2" t="s">
        <v>16</v>
      </c>
    </row>
    <row r="23" spans="1:6" ht="12.75">
      <c r="A23" s="25" t="s">
        <v>113</v>
      </c>
      <c r="C23" s="5">
        <f>SUM(D23:F23)</f>
        <v>-663</v>
      </c>
      <c r="D23" s="5">
        <f>'[1]Notes- Q4'!$J$139</f>
        <v>-1202</v>
      </c>
      <c r="E23" s="6">
        <f>'[1]Notes -Q3'!$J$136</f>
        <v>448</v>
      </c>
      <c r="F23" s="6">
        <f>'[1]Notes -Q2'!$J$136</f>
        <v>91</v>
      </c>
    </row>
    <row r="24" spans="1:6" ht="12.75">
      <c r="A24" s="2" t="s">
        <v>104</v>
      </c>
      <c r="C24" s="5">
        <f>SUM(D24:F24)</f>
        <v>426.7946766234629</v>
      </c>
      <c r="D24" s="24">
        <f>'[1]Notes- Q4'!$J$123</f>
        <v>426.7946766234629</v>
      </c>
      <c r="E24" s="5">
        <f>'[1]Notes -Q3'!$J$120</f>
        <v>0</v>
      </c>
      <c r="F24" s="5">
        <f>'[1]Notes -Q2'!$J$120</f>
        <v>0</v>
      </c>
    </row>
    <row r="25" spans="3:6" ht="13.5" thickBot="1">
      <c r="C25" s="23">
        <f>SUM(D25:F25)</f>
        <v>-236.20532337653708</v>
      </c>
      <c r="D25" s="23">
        <f>SUM(D23:D24)</f>
        <v>-775.2053233765371</v>
      </c>
      <c r="E25" s="23">
        <f>SUM(E23:E24)</f>
        <v>448</v>
      </c>
      <c r="F25" s="23">
        <f>SUM(F23:F24)</f>
        <v>91</v>
      </c>
    </row>
    <row r="26" ht="13.5" thickTop="1">
      <c r="A26" s="3"/>
    </row>
    <row r="27" ht="12.75">
      <c r="A27" s="2" t="s">
        <v>117</v>
      </c>
    </row>
    <row r="28" ht="12.75">
      <c r="A28" s="2" t="s">
        <v>114</v>
      </c>
    </row>
    <row r="29" ht="12.75">
      <c r="A29" s="3"/>
    </row>
    <row r="31" ht="12.75">
      <c r="A31" s="3" t="s">
        <v>2</v>
      </c>
    </row>
    <row r="33" ht="12.75">
      <c r="A33" s="2" t="s">
        <v>115</v>
      </c>
    </row>
    <row r="36" ht="12.75">
      <c r="A36" s="3" t="s">
        <v>7</v>
      </c>
    </row>
    <row r="38" ht="12.75">
      <c r="A38" s="2" t="s">
        <v>95</v>
      </c>
    </row>
    <row r="41" ht="12.75">
      <c r="A41" s="3" t="s">
        <v>67</v>
      </c>
    </row>
    <row r="43" ht="12.75">
      <c r="A43" s="2" t="s">
        <v>96</v>
      </c>
    </row>
    <row r="46" ht="12.75">
      <c r="A46" s="3" t="s">
        <v>68</v>
      </c>
    </row>
    <row r="47" ht="12.75">
      <c r="A47" s="3"/>
    </row>
    <row r="48" ht="12.75">
      <c r="A48" s="2" t="s">
        <v>87</v>
      </c>
    </row>
    <row r="50" spans="1:7" ht="12.75">
      <c r="A50" s="3"/>
      <c r="C50" s="3" t="s">
        <v>17</v>
      </c>
      <c r="E50" s="1"/>
      <c r="G50" s="27" t="s">
        <v>108</v>
      </c>
    </row>
    <row r="51" spans="1:7" ht="12.75">
      <c r="A51" s="3" t="s">
        <v>81</v>
      </c>
      <c r="C51" s="3" t="s">
        <v>19</v>
      </c>
      <c r="E51" s="1" t="s">
        <v>82</v>
      </c>
      <c r="F51" s="1" t="s">
        <v>18</v>
      </c>
      <c r="G51" s="3" t="s">
        <v>20</v>
      </c>
    </row>
    <row r="53" spans="1:7" ht="12.75">
      <c r="A53" s="16">
        <v>34400</v>
      </c>
      <c r="C53" s="6">
        <v>2</v>
      </c>
      <c r="E53" s="17">
        <v>1</v>
      </c>
      <c r="F53" s="2" t="s">
        <v>21</v>
      </c>
      <c r="G53" s="6">
        <v>2</v>
      </c>
    </row>
    <row r="54" ht="12.75">
      <c r="E54" s="17"/>
    </row>
    <row r="55" spans="1:7" ht="12.75">
      <c r="A55" s="16">
        <v>36621</v>
      </c>
      <c r="C55" s="6">
        <v>30081998</v>
      </c>
      <c r="E55" s="17">
        <v>1</v>
      </c>
      <c r="F55" s="2" t="s">
        <v>22</v>
      </c>
      <c r="G55" s="6">
        <v>30082000</v>
      </c>
    </row>
    <row r="56" spans="5:6" ht="12.75">
      <c r="E56" s="17"/>
      <c r="F56" s="2" t="s">
        <v>23</v>
      </c>
    </row>
    <row r="57" spans="1:6" ht="12.75">
      <c r="A57" s="4"/>
      <c r="E57" s="17"/>
      <c r="F57" s="2" t="s">
        <v>24</v>
      </c>
    </row>
    <row r="58" spans="1:6" ht="12.75">
      <c r="A58" s="4"/>
      <c r="E58" s="18"/>
      <c r="F58" s="2" t="s">
        <v>25</v>
      </c>
    </row>
    <row r="59" spans="1:6" ht="12.75">
      <c r="A59" s="4"/>
      <c r="E59" s="18"/>
      <c r="F59" s="2" t="s">
        <v>26</v>
      </c>
    </row>
    <row r="60" spans="1:5" ht="12.75">
      <c r="A60" s="4"/>
      <c r="E60" s="18"/>
    </row>
    <row r="61" spans="1:7" ht="12.75">
      <c r="A61" s="16">
        <v>36700</v>
      </c>
      <c r="C61" s="6">
        <v>3918000</v>
      </c>
      <c r="E61" s="17">
        <v>1</v>
      </c>
      <c r="F61" s="2" t="s">
        <v>27</v>
      </c>
      <c r="G61" s="6">
        <v>34000000</v>
      </c>
    </row>
    <row r="62" spans="1:6" ht="12.75">
      <c r="A62" s="4"/>
      <c r="F62" s="2" t="s">
        <v>28</v>
      </c>
    </row>
    <row r="63" spans="1:6" ht="12.75">
      <c r="A63" s="4"/>
      <c r="F63" s="2" t="s">
        <v>29</v>
      </c>
    </row>
    <row r="64" ht="12.75">
      <c r="F64" s="2" t="s">
        <v>30</v>
      </c>
    </row>
    <row r="65" ht="12.75">
      <c r="F65" s="2" t="s">
        <v>31</v>
      </c>
    </row>
    <row r="67" spans="1:7" ht="12.75">
      <c r="A67" s="16">
        <v>36738</v>
      </c>
      <c r="C67" s="5">
        <v>6000000</v>
      </c>
      <c r="E67" s="17">
        <v>1</v>
      </c>
      <c r="F67" s="2" t="s">
        <v>57</v>
      </c>
      <c r="G67" s="19">
        <f>G61+C67</f>
        <v>40000000</v>
      </c>
    </row>
    <row r="68" ht="12.75">
      <c r="F68" s="2" t="s">
        <v>61</v>
      </c>
    </row>
    <row r="69" ht="12.75">
      <c r="F69" s="2" t="s">
        <v>58</v>
      </c>
    </row>
    <row r="70" ht="12.75">
      <c r="F70" s="2" t="s">
        <v>59</v>
      </c>
    </row>
    <row r="71" ht="12.75">
      <c r="F71" s="2" t="s">
        <v>60</v>
      </c>
    </row>
    <row r="73" ht="12.75">
      <c r="A73" s="4"/>
    </row>
    <row r="74" ht="12.75">
      <c r="A74" s="3" t="s">
        <v>69</v>
      </c>
    </row>
    <row r="76" ht="12.75">
      <c r="A76" s="2" t="s">
        <v>62</v>
      </c>
    </row>
    <row r="77" ht="12.75">
      <c r="A77" s="2" t="s">
        <v>63</v>
      </c>
    </row>
    <row r="80" ht="12.75">
      <c r="A80" s="3" t="s">
        <v>70</v>
      </c>
    </row>
    <row r="82" ht="12.75">
      <c r="A82" s="2" t="s">
        <v>8</v>
      </c>
    </row>
    <row r="85" ht="12.75">
      <c r="A85" s="3" t="s">
        <v>71</v>
      </c>
    </row>
    <row r="86" ht="16.5" customHeight="1"/>
    <row r="87" ht="12.75">
      <c r="A87" s="2" t="s">
        <v>32</v>
      </c>
    </row>
    <row r="88" ht="12.75">
      <c r="A88" s="2" t="s">
        <v>33</v>
      </c>
    </row>
    <row r="89" ht="12.75">
      <c r="A89" s="2" t="s">
        <v>97</v>
      </c>
    </row>
    <row r="94" ht="12.75">
      <c r="A94" s="3" t="s">
        <v>72</v>
      </c>
    </row>
    <row r="95" ht="12.75">
      <c r="A95" s="3"/>
    </row>
    <row r="96" ht="12.75">
      <c r="A96" s="2" t="s">
        <v>88</v>
      </c>
    </row>
    <row r="98" ht="12.75">
      <c r="A98" s="2" t="s">
        <v>49</v>
      </c>
    </row>
    <row r="99" spans="4:6" ht="12.75">
      <c r="D99" s="15" t="s">
        <v>51</v>
      </c>
      <c r="E99" s="15" t="s">
        <v>52</v>
      </c>
      <c r="F99" s="15" t="s">
        <v>13</v>
      </c>
    </row>
    <row r="100" spans="4:6" ht="12.75">
      <c r="D100" s="22" t="s">
        <v>56</v>
      </c>
      <c r="E100" s="22" t="s">
        <v>56</v>
      </c>
      <c r="F100" s="22" t="s">
        <v>56</v>
      </c>
    </row>
    <row r="101" spans="1:6" ht="12.75">
      <c r="A101" s="5" t="s">
        <v>3</v>
      </c>
      <c r="D101" s="6">
        <f>'[1]Notes- Q4'!$J$56</f>
        <v>3450</v>
      </c>
      <c r="E101" s="6">
        <f>'[1]Notes- Q4'!$C$65</f>
        <v>11262</v>
      </c>
      <c r="F101" s="19">
        <f>D101+E101</f>
        <v>14712</v>
      </c>
    </row>
    <row r="102" spans="1:8" ht="12.75">
      <c r="A102" s="5" t="s">
        <v>109</v>
      </c>
      <c r="D102" s="6"/>
      <c r="E102" s="6">
        <f>'[1]Notes- Q4'!$J$67</f>
        <v>3783</v>
      </c>
      <c r="F102" s="19">
        <f>D102+E102</f>
        <v>3783</v>
      </c>
      <c r="H102" s="19"/>
    </row>
    <row r="103" spans="1:6" ht="12.75">
      <c r="A103" s="5" t="s">
        <v>110</v>
      </c>
      <c r="D103" s="7">
        <v>0</v>
      </c>
      <c r="E103" s="7">
        <f>'[1]Notes- Q4'!$J$66</f>
        <v>279</v>
      </c>
      <c r="F103" s="20">
        <f>D103+E103</f>
        <v>279</v>
      </c>
    </row>
    <row r="104" spans="1:9" ht="12.75">
      <c r="A104" s="5"/>
      <c r="D104" s="19">
        <f>D101+D103</f>
        <v>3450</v>
      </c>
      <c r="E104" s="6">
        <f>SUM(E101:E103)</f>
        <v>15324</v>
      </c>
      <c r="F104" s="6">
        <f>SUM(F101:F103)</f>
        <v>18774</v>
      </c>
      <c r="H104" s="19"/>
      <c r="I104" s="19"/>
    </row>
    <row r="105" spans="1:6" ht="12.75">
      <c r="A105" s="5" t="s">
        <v>4</v>
      </c>
      <c r="D105" s="5">
        <f>-'[1]Notes- Q4'!$J$117</f>
        <v>48</v>
      </c>
      <c r="E105" s="7">
        <v>0</v>
      </c>
      <c r="F105" s="7">
        <f>SUM(D105:E105)</f>
        <v>48</v>
      </c>
    </row>
    <row r="106" spans="4:6" ht="12.75">
      <c r="D106" s="8">
        <f>D104+D105</f>
        <v>3498</v>
      </c>
      <c r="E106" s="21">
        <f>SUM(E104:E105)</f>
        <v>15324</v>
      </c>
      <c r="F106" s="21">
        <f>SUM(F104:F105)</f>
        <v>18822</v>
      </c>
    </row>
    <row r="107" ht="12.75">
      <c r="E107" s="9"/>
    </row>
    <row r="108" spans="1:5" ht="12.75">
      <c r="A108" s="2" t="s">
        <v>50</v>
      </c>
      <c r="E108" s="9"/>
    </row>
    <row r="109" ht="12.75">
      <c r="E109" s="9"/>
    </row>
    <row r="110" spans="1:6" ht="12.75">
      <c r="A110" s="5" t="str">
        <f>A105</f>
        <v>Term loan</v>
      </c>
      <c r="D110" s="20">
        <f>'[1]Notes- Q4'!$J$118</f>
        <v>204</v>
      </c>
      <c r="E110" s="20">
        <v>0</v>
      </c>
      <c r="F110" s="20">
        <f>D110+E110</f>
        <v>204</v>
      </c>
    </row>
    <row r="111" spans="4:6" ht="12.75">
      <c r="D111" s="9"/>
      <c r="E111" s="9"/>
      <c r="F111" s="9"/>
    </row>
    <row r="112" ht="12.75">
      <c r="E112" s="9"/>
    </row>
    <row r="113" spans="1:6" ht="13.5" thickBot="1">
      <c r="A113" s="2" t="s">
        <v>13</v>
      </c>
      <c r="D113" s="10">
        <f>D106+D110</f>
        <v>3702</v>
      </c>
      <c r="E113" s="10">
        <f>E106+E111</f>
        <v>15324</v>
      </c>
      <c r="F113" s="10">
        <f>SUM(D113:E113)</f>
        <v>19026</v>
      </c>
    </row>
    <row r="114" ht="13.5" thickTop="1">
      <c r="F114" s="9"/>
    </row>
    <row r="115" ht="12.75">
      <c r="F115" s="9"/>
    </row>
    <row r="116" ht="12.75">
      <c r="A116" s="3" t="s">
        <v>73</v>
      </c>
    </row>
    <row r="118" ht="12.75">
      <c r="A118" s="2" t="s">
        <v>111</v>
      </c>
    </row>
    <row r="120" ht="12.75">
      <c r="F120" s="15" t="s">
        <v>94</v>
      </c>
    </row>
    <row r="121" ht="12.75">
      <c r="F121" s="15" t="s">
        <v>112</v>
      </c>
    </row>
    <row r="122" ht="12.75">
      <c r="F122" s="15"/>
    </row>
    <row r="123" spans="1:6" ht="13.5" thickBot="1">
      <c r="A123" s="2" t="s">
        <v>121</v>
      </c>
      <c r="F123" s="10">
        <f>E113-1140</f>
        <v>14184</v>
      </c>
    </row>
    <row r="124" ht="13.5" thickTop="1"/>
    <row r="126" ht="12.75">
      <c r="A126" s="3" t="s">
        <v>74</v>
      </c>
    </row>
    <row r="128" ht="12.75">
      <c r="A128" s="2" t="s">
        <v>5</v>
      </c>
    </row>
    <row r="131" ht="12.75">
      <c r="A131" s="3" t="s">
        <v>75</v>
      </c>
    </row>
    <row r="132" ht="12.75">
      <c r="A132" s="3"/>
    </row>
    <row r="133" ht="12.75">
      <c r="A133" s="2" t="s">
        <v>6</v>
      </c>
    </row>
    <row r="137" ht="12.75">
      <c r="A137" s="3" t="s">
        <v>76</v>
      </c>
    </row>
    <row r="138" spans="1:6" ht="12.75">
      <c r="A138" s="3"/>
      <c r="E138" s="1"/>
      <c r="F138" s="1"/>
    </row>
    <row r="139" spans="1:6" ht="12.75">
      <c r="A139" s="3" t="s">
        <v>65</v>
      </c>
      <c r="D139" s="22" t="s">
        <v>11</v>
      </c>
      <c r="E139" s="22" t="s">
        <v>64</v>
      </c>
      <c r="F139" s="22" t="s">
        <v>34</v>
      </c>
    </row>
    <row r="140" spans="4:6" ht="12.75">
      <c r="D140" s="15" t="s">
        <v>35</v>
      </c>
      <c r="E140" s="15" t="s">
        <v>35</v>
      </c>
      <c r="F140" s="15" t="s">
        <v>94</v>
      </c>
    </row>
    <row r="141" spans="4:6" ht="12.75">
      <c r="D141" s="15" t="s">
        <v>12</v>
      </c>
      <c r="E141" s="15" t="s">
        <v>12</v>
      </c>
      <c r="F141" s="15" t="s">
        <v>12</v>
      </c>
    </row>
    <row r="142" spans="1:6" ht="12.75">
      <c r="A142" s="2" t="s">
        <v>9</v>
      </c>
      <c r="D142" s="6">
        <f>26048+19308-7947-5809+27093-8453+23544-7541</f>
        <v>66243</v>
      </c>
      <c r="E142" s="6">
        <f>2150+1032+2692+24+1131+1578-1200</f>
        <v>7407</v>
      </c>
      <c r="F142" s="6">
        <f>F144-F143</f>
        <v>74026.95999999999</v>
      </c>
    </row>
    <row r="143" spans="1:6" ht="12.75">
      <c r="A143" s="2" t="s">
        <v>10</v>
      </c>
      <c r="D143" s="7">
        <f>8760+6129+8261+8143</f>
        <v>31293</v>
      </c>
      <c r="E143" s="7">
        <f>-83-9+275+31-412-66+205+44</f>
        <v>-15</v>
      </c>
      <c r="F143" s="7">
        <f>'[1]Conso BS-Q4'!$E$18+'[1]Conso BS-Q4'!$E$37+'[1]Conso BS-Q4'!$E$39</f>
        <v>13622.04</v>
      </c>
    </row>
    <row r="144" spans="4:6" ht="13.5" thickBot="1">
      <c r="D144" s="11">
        <f>SUM(D142:D143)</f>
        <v>97536</v>
      </c>
      <c r="E144" s="11">
        <f>SUM(E142:E143)</f>
        <v>7392</v>
      </c>
      <c r="F144" s="11">
        <v>87649</v>
      </c>
    </row>
    <row r="145" spans="4:6" ht="13.5" thickTop="1">
      <c r="D145" s="12"/>
      <c r="E145" s="12"/>
      <c r="F145" s="12"/>
    </row>
    <row r="146" spans="4:6" ht="12.75">
      <c r="D146" s="12"/>
      <c r="E146" s="12"/>
      <c r="F146" s="12"/>
    </row>
    <row r="148" ht="12.75">
      <c r="A148" s="3" t="s">
        <v>77</v>
      </c>
    </row>
    <row r="150" ht="12.75">
      <c r="A150" s="2" t="s">
        <v>122</v>
      </c>
    </row>
    <row r="151" ht="12.75">
      <c r="A151" s="2" t="s">
        <v>99</v>
      </c>
    </row>
    <row r="152" ht="12.75">
      <c r="A152" s="2" t="s">
        <v>116</v>
      </c>
    </row>
    <row r="153" ht="12.75">
      <c r="A153" s="2" t="s">
        <v>98</v>
      </c>
    </row>
    <row r="157" ht="12.75">
      <c r="A157" s="3" t="s">
        <v>83</v>
      </c>
    </row>
    <row r="158" ht="12" customHeight="1"/>
    <row r="159" ht="12.75">
      <c r="A159" s="2" t="s">
        <v>89</v>
      </c>
    </row>
    <row r="160" ht="12.75">
      <c r="A160" s="2" t="s">
        <v>118</v>
      </c>
    </row>
    <row r="163" ht="12.75">
      <c r="A163" s="3" t="s">
        <v>78</v>
      </c>
    </row>
    <row r="165" ht="12.75">
      <c r="A165" s="2" t="s">
        <v>120</v>
      </c>
    </row>
    <row r="166" ht="12.75">
      <c r="A166" s="2" t="s">
        <v>119</v>
      </c>
    </row>
    <row r="169" ht="12.75">
      <c r="A169" s="3" t="s">
        <v>124</v>
      </c>
    </row>
    <row r="170" ht="12.75">
      <c r="E170" s="15" t="s">
        <v>12</v>
      </c>
    </row>
    <row r="171" spans="1:5" ht="12.75">
      <c r="A171" s="2" t="s">
        <v>125</v>
      </c>
      <c r="E171" s="6">
        <v>8112</v>
      </c>
    </row>
    <row r="172" spans="1:5" ht="12.75">
      <c r="A172" s="2" t="s">
        <v>126</v>
      </c>
      <c r="E172" s="6">
        <f>'[2]Sheet1'!$K$46</f>
        <v>7628.479270726256</v>
      </c>
    </row>
    <row r="173" spans="5:6" ht="13.5" thickBot="1">
      <c r="E173" s="11">
        <f>E171-E172</f>
        <v>483.5207292737441</v>
      </c>
      <c r="F173" s="26">
        <f>E173/E171</f>
        <v>0.05960561258305524</v>
      </c>
    </row>
    <row r="174" ht="13.5" thickTop="1"/>
    <row r="176" ht="12.75">
      <c r="A176" s="3" t="s">
        <v>79</v>
      </c>
    </row>
    <row r="178" ht="12.75">
      <c r="A178" s="2" t="s">
        <v>100</v>
      </c>
    </row>
    <row r="179" ht="12.75">
      <c r="A179" s="2" t="s">
        <v>101</v>
      </c>
    </row>
    <row r="182" ht="12.75">
      <c r="A182" s="3" t="s">
        <v>84</v>
      </c>
    </row>
    <row r="184" ht="12.75">
      <c r="A184" s="2" t="s">
        <v>93</v>
      </c>
    </row>
    <row r="187" ht="12.75">
      <c r="A187" s="3" t="s">
        <v>36</v>
      </c>
    </row>
    <row r="188" ht="12.75">
      <c r="A188" s="3"/>
    </row>
    <row r="189" ht="12.75">
      <c r="A189" s="2" t="s">
        <v>37</v>
      </c>
    </row>
    <row r="190" ht="12.75">
      <c r="A190" s="2" t="s">
        <v>38</v>
      </c>
    </row>
    <row r="191" ht="12.75">
      <c r="A191" s="2" t="s">
        <v>39</v>
      </c>
    </row>
    <row r="192" ht="12.75">
      <c r="A192" s="2" t="s">
        <v>40</v>
      </c>
    </row>
    <row r="194" ht="12.75">
      <c r="A194" s="2" t="s">
        <v>41</v>
      </c>
    </row>
    <row r="195" ht="12.75">
      <c r="A195" s="2" t="s">
        <v>42</v>
      </c>
    </row>
    <row r="197" ht="12.75">
      <c r="A197" s="2" t="s">
        <v>43</v>
      </c>
    </row>
    <row r="198" ht="12.75">
      <c r="A198" s="2" t="s">
        <v>91</v>
      </c>
    </row>
    <row r="199" ht="12.75">
      <c r="A199" s="2" t="s">
        <v>92</v>
      </c>
    </row>
    <row r="201" ht="12.75">
      <c r="A201" s="2" t="s">
        <v>90</v>
      </c>
    </row>
    <row r="204" ht="12.75">
      <c r="A204" s="3" t="s">
        <v>44</v>
      </c>
    </row>
    <row r="206" ht="12.75">
      <c r="A206" s="2" t="s">
        <v>48</v>
      </c>
    </row>
    <row r="207" ht="12.75">
      <c r="A207" s="2" t="s">
        <v>45</v>
      </c>
    </row>
    <row r="208" ht="12.75">
      <c r="A208" s="2" t="s">
        <v>46</v>
      </c>
    </row>
    <row r="211" ht="12.75">
      <c r="A211" s="3" t="s">
        <v>47</v>
      </c>
    </row>
    <row r="213" ht="12.75">
      <c r="A213" s="2" t="s">
        <v>53</v>
      </c>
    </row>
    <row r="215" ht="12.75">
      <c r="A215" s="2" t="s">
        <v>54</v>
      </c>
    </row>
    <row r="217" ht="12.75">
      <c r="A217" s="2" t="s">
        <v>55</v>
      </c>
    </row>
  </sheetData>
  <printOptions/>
  <pageMargins left="0.56" right="0.41" top="0.93" bottom="0.8" header="0.5" footer="0.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cp:lastPrinted>2001-02-28T02:50:51Z</cp:lastPrinted>
  <dcterms:created xsi:type="dcterms:W3CDTF">2000-08-11T06:15:53Z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